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3"/>
  </bookViews>
  <sheets>
    <sheet name="sheet1" sheetId="1" state="hidden" r:id="rId1"/>
    <sheet name="Full-2009-2Q" sheetId="2" r:id="rId2"/>
    <sheet name="A1-A2009-2Q" sheetId="3" r:id="rId3"/>
    <sheet name="BS-2009-2Q" sheetId="4" r:id="rId4"/>
    <sheet name="condcflw2009-2Q" sheetId="5" r:id="rId5"/>
    <sheet name="CondEQ2009-2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<sst xmlns="http://schemas.openxmlformats.org/spreadsheetml/2006/main" count="239" uniqueCount="189">
  <si>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</si>
  <si>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</si>
  <si>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</si>
  <si>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</si>
  <si>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</si>
  <si>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</si>
  <si>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</si>
  <si>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</si>
  <si>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</si>
  <si>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</si>
  <si>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</si>
  <si>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</si>
  <si>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</si>
  <si>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</si>
  <si>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</si>
  <si>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</si>
  <si>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</si>
  <si>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</si>
  <si>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</si>
  <si>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</si>
  <si>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</si>
  <si>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</si>
  <si>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</si>
  <si>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</si>
  <si>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</si>
  <si>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</si>
  <si>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</si>
  <si>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</si>
  <si>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</si>
  <si>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</si>
  <si>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</si>
  <si>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</si>
  <si>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</si>
  <si>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</si>
  <si>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</si>
  <si>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</si>
  <si>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</si>
  <si>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</si>
  <si>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</si>
  <si>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</si>
  <si>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</si>
  <si>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</si>
  <si>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</si>
  <si>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</si>
  <si>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</si>
  <si>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</si>
  <si>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</si>
  <si>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</si>
  <si>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</si>
  <si>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</si>
  <si>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</si>
  <si>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</si>
  <si>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</si>
  <si>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</si>
  <si>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</si>
  <si>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</si>
  <si>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</si>
  <si>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</si>
  <si>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</si>
  <si>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</si>
  <si>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</si>
  <si>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</si>
  <si>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</si>
  <si>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</si>
  <si>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</si>
  <si>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</si>
  <si>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</si>
  <si>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INTEREST PAID</t>
  </si>
  <si>
    <t>TAX PAID</t>
  </si>
  <si>
    <t>OTHERS</t>
  </si>
  <si>
    <t>NET CASH FROM OPERATING ACTIVITIES</t>
  </si>
  <si>
    <t>INVESTING ACTIVITIES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</si>
  <si>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</si>
  <si>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</si>
  <si>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</si>
  <si>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</si>
  <si>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</si>
  <si>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</si>
  <si>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</si>
  <si>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</si>
  <si>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</si>
  <si>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</si>
  <si>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</si>
  <si>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</si>
  <si>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</si>
  <si>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</si>
  <si>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</si>
  <si>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</si>
  <si>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</si>
  <si>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</si>
  <si>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</si>
  <si>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</si>
  <si>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</si>
  <si>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</si>
  <si>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</si>
  <si>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</si>
  <si>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</si>
  <si>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</si>
  <si>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</si>
  <si>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</si>
  <si>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</si>
  <si>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</si>
  <si>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</si>
  <si>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</si>
  <si>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</si>
  <si>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</si>
  <si>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</si>
  <si>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</si>
  <si>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</si>
  <si>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</si>
  <si>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ASSETS</t>
  </si>
  <si>
    <t>NON-CURRENT ASSETS</t>
  </si>
  <si>
    <t>Land Held for Development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</si>
  <si>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</si>
  <si>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</si>
  <si>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</si>
  <si>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</si>
  <si>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</si>
  <si>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</si>
  <si>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</si>
  <si>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 xml:space="preserve">             SHORT TERM INVESTMENTS</t>
  </si>
  <si>
    <t>Short Tem Investment</t>
  </si>
  <si>
    <t xml:space="preserve">             TAX RECOVERABLE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</si>
  <si>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</si>
  <si>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</si>
  <si>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</si>
  <si>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</si>
  <si>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</si>
  <si>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</si>
  <si>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</si>
  <si>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</si>
  <si>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</si>
  <si>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</si>
  <si>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</si>
  <si>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 xml:space="preserve">              AMOUNT DUE TO ASSOCIATED COMPANY</t>
  </si>
  <si>
    <t>Currency Translation Reserve</t>
  </si>
  <si>
    <t xml:space="preserve">              PROVISION FOR TAXATION</t>
  </si>
  <si>
    <t>MINORITY INTEREST</t>
  </si>
  <si>
    <t>TOTAL EQUITY</t>
  </si>
  <si>
    <t>NON-CURRENT LIABILITIES</t>
  </si>
  <si>
    <t>Deferred Income</t>
  </si>
  <si>
    <t xml:space="preserve">               SHARE PREMIUM</t>
  </si>
  <si>
    <t>Deferred Tax</t>
  </si>
  <si>
    <t>CURRENT LIABILITIES</t>
  </si>
  <si>
    <t>Short Term Borrowings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</si>
  <si>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</si>
  <si>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</si>
  <si>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</si>
  <si>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</si>
  <si>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>Provision For Taxation</t>
  </si>
  <si>
    <t>Treasury Share, At Cost</t>
  </si>
  <si>
    <t>REPURCHASE OF OWN SHARES</t>
  </si>
  <si>
    <t>Treasury</t>
  </si>
  <si>
    <t>&lt;----Distributable-------&gt;</t>
  </si>
  <si>
    <t>&lt;--------Non distributable------------&gt;</t>
  </si>
  <si>
    <t>31/10/2008</t>
  </si>
  <si>
    <t>INCREASE IN CURRENTS ASSETS</t>
  </si>
  <si>
    <t>(DECREASE)/ INCREASE IN CURRENT LIABILITIES</t>
  </si>
  <si>
    <t>N/A</t>
  </si>
  <si>
    <t xml:space="preserve"> 2 Qtr                  (  )</t>
  </si>
  <si>
    <t xml:space="preserve"> 3 Qtr     (  )</t>
  </si>
  <si>
    <t>(Audited)</t>
  </si>
  <si>
    <t>for the year ended 31 October 2008 and the accompanying explanatory notes attached to the interim financial</t>
  </si>
  <si>
    <t xml:space="preserve"> Annual Financial Report for the year ended 31 October 2008)</t>
  </si>
  <si>
    <t>Report for the year ended  31 October 2008</t>
  </si>
  <si>
    <t xml:space="preserve">Annual financial Report for the year ended 31 October 2008 and the accompanying explanatory notes </t>
  </si>
  <si>
    <t>For the quarter ended  30 April 2009 ( unaudited )</t>
  </si>
  <si>
    <t>6 MONTHS ENDED</t>
  </si>
  <si>
    <t>30/04/2009</t>
  </si>
  <si>
    <t>30/04/2008</t>
  </si>
  <si>
    <t>(  ) 1 Qtr          (x)</t>
  </si>
  <si>
    <t>FINANCIAL STATEMENTS FOR SECOND QUARTER ENDED 30 APRIL 2009</t>
  </si>
  <si>
    <t>FOR THE PERIOD ENDED 30 APRIL 2009</t>
  </si>
  <si>
    <t>6 MONTHS</t>
  </si>
  <si>
    <t>FOR THE SIX-MONTH PERIOD ENDED 30 APRIL 2009</t>
  </si>
  <si>
    <t>6 months quarter</t>
  </si>
  <si>
    <t xml:space="preserve">ended 30 April </t>
  </si>
  <si>
    <t>Property, Plant &amp; Equipment</t>
  </si>
  <si>
    <t>Investment Properties</t>
  </si>
  <si>
    <t>Trade Receivables</t>
  </si>
  <si>
    <t>Other Receivables, Deposita &amp; Prepayments</t>
  </si>
  <si>
    <t>Prepaid Lease Payments</t>
  </si>
  <si>
    <t>Retained Earnings</t>
  </si>
  <si>
    <t>Revaluation Reserves</t>
  </si>
  <si>
    <t>Long Term Borrowings</t>
  </si>
  <si>
    <t>Trade Payables</t>
  </si>
  <si>
    <t>Other Payables, Deposits &amp; Accruals</t>
  </si>
  <si>
    <t>Long Term Investments</t>
  </si>
  <si>
    <t>DUAL CURRENCY INVESTMENT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</si>
</sst>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5" fontId="0" fillId="0" borderId="11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1" fillId="0" borderId="0" xfId="15" applyNumberFormat="1" applyFont="1" applyAlignment="1">
      <alignment/>
    </xf>
    <xf numFmtId="165" fontId="1" fillId="0" borderId="13" xfId="15" applyNumberFormat="1" applyFont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" xfId="15" applyFont="1" applyBorder="1" applyAlignment="1">
      <alignment/>
    </xf>
    <xf numFmtId="0" fontId="1" fillId="0" borderId="4" xfId="0" applyFont="1" applyBorder="1" applyAlignment="1" quotePrefix="1">
      <alignment/>
    </xf>
    <xf numFmtId="43" fontId="1" fillId="0" borderId="9" xfId="15" applyFont="1" applyFill="1" applyBorder="1" applyAlignment="1">
      <alignment/>
    </xf>
    <xf numFmtId="43" fontId="0" fillId="0" borderId="0" xfId="15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5" fontId="7" fillId="0" borderId="13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15" applyNumberFormat="1" applyFont="1" applyFill="1" applyAlignment="1">
      <alignment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0" xfId="15" applyNumberFormat="1" applyFont="1" applyFill="1" applyBorder="1" applyAlignment="1">
      <alignment horizontal="center"/>
    </xf>
    <xf numFmtId="165" fontId="6" fillId="0" borderId="0" xfId="15" applyNumberFormat="1" applyFont="1" applyFill="1" applyBorder="1" applyAlignment="1">
      <alignment/>
    </xf>
    <xf numFmtId="165" fontId="7" fillId="0" borderId="0" xfId="15" applyNumberFormat="1" applyFont="1" applyFill="1" applyAlignment="1">
      <alignment horizontal="right"/>
    </xf>
    <xf numFmtId="165" fontId="6" fillId="0" borderId="0" xfId="15" applyNumberFormat="1" applyFont="1" applyFill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43" fontId="0" fillId="0" borderId="1" xfId="15" applyFill="1" applyBorder="1" applyAlignment="1">
      <alignment/>
    </xf>
    <xf numFmtId="43" fontId="0" fillId="0" borderId="2" xfId="15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11" xfId="15" applyNumberFormat="1" applyFill="1" applyBorder="1" applyAlignment="1">
      <alignment/>
    </xf>
    <xf numFmtId="165" fontId="1" fillId="0" borderId="13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0" applyNumberFormat="1" applyFill="1" applyAlignment="1">
      <alignment/>
    </xf>
    <xf numFmtId="41" fontId="0" fillId="0" borderId="11" xfId="0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E\BM\BM2009\Presentation\Mr%20Chu\BS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3rd04"/>
      <sheetName val="BS4th04"/>
      <sheetName val="BS2005-01"/>
      <sheetName val="BS2005-02"/>
      <sheetName val="BS2005-03"/>
      <sheetName val="BS2005-04"/>
      <sheetName val="BS2005-04-AUDITED"/>
      <sheetName val="BS2006-01"/>
      <sheetName val="BS2006-02"/>
      <sheetName val="BS2006-03"/>
      <sheetName val="BS2006-04"/>
      <sheetName val="BS2006-04-audit"/>
      <sheetName val="BS2007-01"/>
      <sheetName val="BS2007-Q2"/>
      <sheetName val="FRS-R"/>
      <sheetName val="FRS"/>
      <sheetName val="BS2007-Q3"/>
      <sheetName val="BS2007-Q4"/>
      <sheetName val="BS07-Q4-audit"/>
      <sheetName val="BS08-Q1"/>
      <sheetName val="BS08-Q2"/>
      <sheetName val="BS08-Q3"/>
      <sheetName val="BS08-Q4audit"/>
      <sheetName val="BS09-Q1"/>
      <sheetName val="BS09-Q2"/>
    </sheetNames>
    <sheetDataSet>
      <sheetData sheetId="24">
        <row r="52">
          <cell r="E52">
            <v>1906</v>
          </cell>
        </row>
        <row r="53">
          <cell r="E53">
            <v>94</v>
          </cell>
        </row>
        <row r="54">
          <cell r="E54">
            <v>2674</v>
          </cell>
        </row>
        <row r="66">
          <cell r="E66">
            <v>1.3172066430710592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3:E47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E40" sqref="E40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3" width="13.7109375" style="0" customWidth="1"/>
    <col min="4" max="5" width="12.28125" style="0" customWidth="1"/>
    <col min="6" max="6" width="9.8515625" style="0" customWidth="1"/>
  </cols>
  <sheetData>
    <row r="3" ht="12.75">
      <c r="A3" s="6" t="s">
        <v>0</v>
      </c>
    </row>
    <row r="4" ht="12.75">
      <c r="A4" s="6"/>
    </row>
    <row r="5" spans="1:4" ht="12.75">
      <c r="A5" s="6" t="s">
        <v>8</v>
      </c>
      <c r="D5" s="33"/>
    </row>
    <row r="6" ht="12.75">
      <c r="A6" s="6" t="s">
        <v>9</v>
      </c>
    </row>
    <row r="7" ht="12.75">
      <c r="A7" s="6" t="s">
        <v>166</v>
      </c>
    </row>
    <row r="11" spans="2:5" ht="12.75">
      <c r="B11" s="99" t="s">
        <v>10</v>
      </c>
      <c r="C11" s="100"/>
      <c r="D11" s="99" t="s">
        <v>11</v>
      </c>
      <c r="E11" s="100"/>
    </row>
    <row r="12" spans="2:5" ht="12.75">
      <c r="B12" s="101" t="s">
        <v>12</v>
      </c>
      <c r="C12" s="102"/>
      <c r="D12" s="101" t="s">
        <v>167</v>
      </c>
      <c r="E12" s="102"/>
    </row>
    <row r="13" spans="2:5" ht="12.75">
      <c r="B13" s="55" t="s">
        <v>168</v>
      </c>
      <c r="C13" s="55" t="s">
        <v>169</v>
      </c>
      <c r="D13" s="55" t="str">
        <f>B13</f>
        <v>30/04/2009</v>
      </c>
      <c r="E13" s="55" t="str">
        <f>C13</f>
        <v>30/04/2008</v>
      </c>
    </row>
    <row r="14" spans="2:5" ht="12.75">
      <c r="B14" s="56" t="s">
        <v>13</v>
      </c>
      <c r="C14" s="56" t="s">
        <v>13</v>
      </c>
      <c r="D14" s="56" t="s">
        <v>13</v>
      </c>
      <c r="E14" s="56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3601</v>
      </c>
      <c r="C16" s="2">
        <v>7133</v>
      </c>
      <c r="D16" s="2">
        <v>7478</v>
      </c>
      <c r="E16" s="2">
        <v>15916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v>-4223</v>
      </c>
      <c r="C18" s="2">
        <v>-6692</v>
      </c>
      <c r="D18" s="2">
        <v>-8899</v>
      </c>
      <c r="E18" s="2">
        <v>-14161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214</v>
      </c>
      <c r="C20" s="2">
        <v>396</v>
      </c>
      <c r="D20" s="2">
        <v>458</v>
      </c>
      <c r="E20" s="2">
        <v>650</v>
      </c>
    </row>
    <row r="21" spans="1:5" ht="12.75">
      <c r="A21" t="s">
        <v>17</v>
      </c>
      <c r="B21" s="2">
        <v>0</v>
      </c>
      <c r="C21" s="2">
        <v>16</v>
      </c>
      <c r="D21" s="2">
        <v>5</v>
      </c>
      <c r="E21" s="2">
        <v>18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v>-42</v>
      </c>
      <c r="C23" s="2">
        <v>-53</v>
      </c>
      <c r="D23" s="2">
        <v>-102</v>
      </c>
      <c r="E23" s="2">
        <v>-108</v>
      </c>
    </row>
    <row r="24" spans="2:5" ht="12.75">
      <c r="B24" s="7"/>
      <c r="C24" s="7"/>
      <c r="D24" s="7"/>
      <c r="E24" s="7"/>
    </row>
    <row r="25" spans="1:5" ht="12.75">
      <c r="A25" s="6" t="s">
        <v>19</v>
      </c>
      <c r="B25" s="2">
        <f>SUM(B16:B23)</f>
        <v>-450</v>
      </c>
      <c r="C25" s="2">
        <f>SUM(C16:C23)</f>
        <v>800</v>
      </c>
      <c r="D25" s="2">
        <f>SUM(D16:D23)</f>
        <v>-1060</v>
      </c>
      <c r="E25" s="2">
        <f>SUM(E16:E23)</f>
        <v>2315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-57</v>
      </c>
      <c r="C27" s="2">
        <v>-166</v>
      </c>
      <c r="D27" s="2">
        <v>-92</v>
      </c>
      <c r="E27" s="2">
        <v>-575</v>
      </c>
    </row>
    <row r="28" spans="2:5" ht="12.75">
      <c r="B28" s="2"/>
      <c r="C28" s="2"/>
      <c r="D28" s="2"/>
      <c r="E28" s="2"/>
    </row>
    <row r="29" spans="1:5" ht="13.5" thickBot="1">
      <c r="A29" s="6" t="s">
        <v>21</v>
      </c>
      <c r="B29" s="8">
        <f>B25+B27</f>
        <v>-507</v>
      </c>
      <c r="C29" s="8">
        <f>C25+C27</f>
        <v>634</v>
      </c>
      <c r="D29" s="8">
        <f>D25+D27</f>
        <v>-1152</v>
      </c>
      <c r="E29" s="8">
        <f>E25+E27</f>
        <v>1740</v>
      </c>
    </row>
    <row r="30" spans="2:5" ht="13.5" thickTop="1">
      <c r="B30" s="2"/>
      <c r="C30" s="2"/>
      <c r="D30" s="2"/>
      <c r="E30" s="2"/>
    </row>
    <row r="31" spans="1:5" ht="12.75">
      <c r="A31" s="6" t="s">
        <v>22</v>
      </c>
      <c r="B31" s="2"/>
      <c r="C31" s="2"/>
      <c r="D31" s="2"/>
      <c r="E31" s="2"/>
    </row>
    <row r="32" spans="1:5" ht="12.75">
      <c r="A32" t="s">
        <v>23</v>
      </c>
      <c r="B32" s="2">
        <v>-504</v>
      </c>
      <c r="C32" s="2">
        <v>639</v>
      </c>
      <c r="D32" s="2">
        <v>-1127</v>
      </c>
      <c r="E32" s="2">
        <v>1766</v>
      </c>
    </row>
    <row r="33" spans="1:5" ht="12.75">
      <c r="A33" t="s">
        <v>24</v>
      </c>
      <c r="B33" s="2">
        <v>-3</v>
      </c>
      <c r="C33" s="2">
        <v>-5</v>
      </c>
      <c r="D33" s="2">
        <v>-25</v>
      </c>
      <c r="E33" s="2">
        <v>-26</v>
      </c>
    </row>
    <row r="34" spans="2:5" ht="13.5" thickBot="1">
      <c r="B34" s="8">
        <f>SUM(B32:B33)</f>
        <v>-507</v>
      </c>
      <c r="C34" s="8">
        <f>SUM(C32:C33)</f>
        <v>634</v>
      </c>
      <c r="D34" s="8">
        <f>SUM(D32:D33)</f>
        <v>-1152</v>
      </c>
      <c r="E34" s="8">
        <f>SUM(E32:E33)</f>
        <v>1740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6" t="s">
        <v>25</v>
      </c>
      <c r="B37" s="1"/>
      <c r="C37" s="1"/>
      <c r="D37" s="1"/>
      <c r="E37" s="1"/>
    </row>
    <row r="38" spans="1:5" ht="12.75">
      <c r="A38" s="6" t="s">
        <v>26</v>
      </c>
      <c r="B38" s="85"/>
      <c r="C38" s="85"/>
      <c r="D38" s="85"/>
      <c r="E38" s="85"/>
    </row>
    <row r="39" spans="1:5" ht="12.75">
      <c r="A39" t="s">
        <v>27</v>
      </c>
      <c r="B39" s="86">
        <v>-1.37</v>
      </c>
      <c r="C39" s="86">
        <v>1.65</v>
      </c>
      <c r="D39" s="86">
        <v>-3.07</v>
      </c>
      <c r="E39" s="86">
        <v>4.56</v>
      </c>
    </row>
    <row r="40" spans="1:5" s="63" customFormat="1" ht="12.75">
      <c r="A40" s="63" t="s">
        <v>28</v>
      </c>
      <c r="B40" s="87" t="s">
        <v>158</v>
      </c>
      <c r="C40" s="87" t="s">
        <v>158</v>
      </c>
      <c r="D40" s="87" t="s">
        <v>158</v>
      </c>
      <c r="E40" s="87" t="s">
        <v>158</v>
      </c>
    </row>
    <row r="41" spans="2:5" ht="12.75">
      <c r="B41" s="63"/>
      <c r="C41" s="63"/>
      <c r="D41" s="63"/>
      <c r="E41" s="63"/>
    </row>
    <row r="45" ht="12.75">
      <c r="A45" t="s">
        <v>29</v>
      </c>
    </row>
    <row r="46" ht="12.75">
      <c r="A46" t="s">
        <v>165</v>
      </c>
    </row>
    <row r="47" ht="12.75">
      <c r="A47" t="s">
        <v>30</v>
      </c>
    </row>
  </sheetData>
  <mergeCells count="4">
    <mergeCell ref="B11:C11"/>
    <mergeCell ref="B12:C12"/>
    <mergeCell ref="D11:E11"/>
    <mergeCell ref="D12:E12"/>
  </mergeCells>
  <printOptions/>
  <pageMargins left="1.21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H72"/>
  <sheetViews>
    <sheetView workbookViewId="0" topLeftCell="A25">
      <selection activeCell="D32" sqref="D32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8515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38" t="s">
        <v>168</v>
      </c>
    </row>
    <row r="8" spans="1:7" ht="12.75">
      <c r="A8" s="6" t="s">
        <v>3</v>
      </c>
      <c r="B8" s="6"/>
      <c r="C8" s="6"/>
      <c r="D8" t="s">
        <v>170</v>
      </c>
      <c r="E8" t="s">
        <v>159</v>
      </c>
      <c r="F8" t="s">
        <v>160</v>
      </c>
      <c r="G8" t="s">
        <v>4</v>
      </c>
    </row>
    <row r="9" spans="1:3" ht="12.75">
      <c r="A9" s="6"/>
      <c r="B9" s="6"/>
      <c r="C9" s="6"/>
    </row>
    <row r="10" spans="1:4" ht="12.75">
      <c r="A10" s="6" t="s">
        <v>5</v>
      </c>
      <c r="B10" s="6"/>
      <c r="C10" s="6"/>
      <c r="D10" s="6" t="s">
        <v>168</v>
      </c>
    </row>
    <row r="11" spans="1:3" ht="12.75">
      <c r="A11" s="6"/>
      <c r="B11" s="6"/>
      <c r="C11" s="6"/>
    </row>
    <row r="12" spans="1:3" ht="12.75">
      <c r="A12" s="6" t="s">
        <v>31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6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7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32</v>
      </c>
      <c r="B19" s="6"/>
      <c r="C19" s="6"/>
    </row>
    <row r="21" ht="12.75">
      <c r="D21" t="s">
        <v>53</v>
      </c>
    </row>
    <row r="22" ht="12.75">
      <c r="D22" s="6" t="str">
        <f>F5</f>
        <v>30/04/2009</v>
      </c>
    </row>
    <row r="24" spans="1:7" ht="12.75">
      <c r="A24" s="12"/>
      <c r="B24" s="13"/>
      <c r="C24" s="13"/>
      <c r="D24" s="9" t="s">
        <v>33</v>
      </c>
      <c r="E24" s="9"/>
      <c r="F24" s="9" t="s">
        <v>34</v>
      </c>
      <c r="G24" s="9"/>
    </row>
    <row r="25" spans="1:7" ht="12.75">
      <c r="A25" s="15"/>
      <c r="B25" s="16"/>
      <c r="C25" s="16"/>
      <c r="D25" s="11" t="s">
        <v>35</v>
      </c>
      <c r="E25" s="11" t="s">
        <v>36</v>
      </c>
      <c r="F25" s="11" t="s">
        <v>35</v>
      </c>
      <c r="G25" s="11" t="s">
        <v>36</v>
      </c>
    </row>
    <row r="26" spans="1:7" ht="12.75">
      <c r="A26" s="15"/>
      <c r="B26" s="16"/>
      <c r="C26" s="16"/>
      <c r="D26" s="11" t="s">
        <v>37</v>
      </c>
      <c r="E26" s="11" t="s">
        <v>37</v>
      </c>
      <c r="F26" s="11" t="s">
        <v>37</v>
      </c>
      <c r="G26" s="11" t="s">
        <v>37</v>
      </c>
    </row>
    <row r="27" spans="1:7" ht="12.75">
      <c r="A27" s="15"/>
      <c r="B27" s="16"/>
      <c r="C27" s="16"/>
      <c r="D27" s="11" t="s">
        <v>38</v>
      </c>
      <c r="E27" s="11" t="s">
        <v>39</v>
      </c>
      <c r="F27" s="11" t="s">
        <v>40</v>
      </c>
      <c r="G27" s="11" t="s">
        <v>39</v>
      </c>
    </row>
    <row r="28" spans="1:7" ht="12.75">
      <c r="A28" s="15"/>
      <c r="B28" s="16"/>
      <c r="C28" s="16"/>
      <c r="D28" s="11"/>
      <c r="E28" s="11" t="s">
        <v>41</v>
      </c>
      <c r="F28" s="11"/>
      <c r="G28" s="11" t="s">
        <v>41</v>
      </c>
    </row>
    <row r="29" spans="1:7" ht="12.75">
      <c r="A29" s="15"/>
      <c r="B29" s="16"/>
      <c r="C29" s="16"/>
      <c r="D29" s="11"/>
      <c r="E29" s="11" t="s">
        <v>38</v>
      </c>
      <c r="F29" s="11"/>
      <c r="G29" s="11" t="s">
        <v>42</v>
      </c>
    </row>
    <row r="30" spans="1:7" ht="12.75">
      <c r="A30" s="15"/>
      <c r="B30" s="16"/>
      <c r="C30" s="16"/>
      <c r="D30" s="11" t="str">
        <f>'Full-2009-2Q'!B13</f>
        <v>30/04/2009</v>
      </c>
      <c r="E30" s="11" t="str">
        <f>'Full-2009-2Q'!C13</f>
        <v>30/04/2008</v>
      </c>
      <c r="F30" s="11" t="str">
        <f>D30</f>
        <v>30/04/2009</v>
      </c>
      <c r="G30" s="11" t="str">
        <f>E30</f>
        <v>30/04/2008</v>
      </c>
    </row>
    <row r="31" spans="1:7" ht="12.75">
      <c r="A31" s="18"/>
      <c r="B31" s="19"/>
      <c r="C31" s="19"/>
      <c r="D31" s="10" t="s">
        <v>13</v>
      </c>
      <c r="E31" s="10" t="s">
        <v>13</v>
      </c>
      <c r="F31" s="10" t="s">
        <v>13</v>
      </c>
      <c r="G31" s="10" t="s">
        <v>13</v>
      </c>
    </row>
    <row r="32" spans="1:7" ht="12.75">
      <c r="A32" s="12">
        <v>1</v>
      </c>
      <c r="B32" s="14"/>
      <c r="C32" s="16" t="s">
        <v>14</v>
      </c>
      <c r="D32" s="2">
        <f>'Full-2009-2Q'!B16</f>
        <v>3601</v>
      </c>
      <c r="E32" s="2">
        <f>'Full-2009-2Q'!C16</f>
        <v>7133</v>
      </c>
      <c r="F32" s="2">
        <f>'Full-2009-2Q'!D16</f>
        <v>7478</v>
      </c>
      <c r="G32" s="2">
        <f>'Full-2009-2Q'!E16</f>
        <v>15916</v>
      </c>
    </row>
    <row r="33" spans="1:7" ht="12.75">
      <c r="A33" s="18"/>
      <c r="B33" s="20"/>
      <c r="C33" s="19"/>
      <c r="D33" s="7"/>
      <c r="E33" s="7"/>
      <c r="F33" s="7"/>
      <c r="G33" s="7"/>
    </row>
    <row r="34" spans="1:7" ht="12.75">
      <c r="A34" s="15">
        <v>2</v>
      </c>
      <c r="B34" s="17"/>
      <c r="C34" s="16" t="s">
        <v>43</v>
      </c>
      <c r="D34" s="2">
        <f>'Full-2009-2Q'!B25</f>
        <v>-450</v>
      </c>
      <c r="E34" s="2">
        <f>'Full-2009-2Q'!C25</f>
        <v>800</v>
      </c>
      <c r="F34" s="2">
        <f>'Full-2009-2Q'!D25</f>
        <v>-1060</v>
      </c>
      <c r="G34" s="2">
        <f>'Full-2009-2Q'!E25</f>
        <v>2315</v>
      </c>
    </row>
    <row r="35" spans="1:7" ht="12.75">
      <c r="A35" s="18"/>
      <c r="B35" s="20"/>
      <c r="C35" s="19"/>
      <c r="D35" s="7"/>
      <c r="E35" s="7"/>
      <c r="F35" s="7"/>
      <c r="G35" s="7"/>
    </row>
    <row r="36" spans="1:7" ht="12.75">
      <c r="A36" s="15">
        <v>3</v>
      </c>
      <c r="B36" s="17"/>
      <c r="C36" s="16" t="s">
        <v>45</v>
      </c>
      <c r="D36" s="2">
        <f>'Full-2009-2Q'!B29</f>
        <v>-507</v>
      </c>
      <c r="E36" s="2">
        <f>'Full-2009-2Q'!C29</f>
        <v>634</v>
      </c>
      <c r="F36" s="2">
        <f>'Full-2009-2Q'!D29</f>
        <v>-1152</v>
      </c>
      <c r="G36" s="2">
        <f>'Full-2009-2Q'!E29</f>
        <v>1740</v>
      </c>
    </row>
    <row r="37" spans="1:7" ht="12.75">
      <c r="A37" s="18"/>
      <c r="B37" s="20"/>
      <c r="C37" s="19"/>
      <c r="D37" s="7"/>
      <c r="E37" s="7"/>
      <c r="F37" s="7"/>
      <c r="G37" s="7"/>
    </row>
    <row r="38" spans="1:7" ht="12.75">
      <c r="A38" s="15">
        <v>4</v>
      </c>
      <c r="B38" s="17"/>
      <c r="C38" s="16" t="s">
        <v>44</v>
      </c>
      <c r="D38" s="2">
        <f>'Full-2009-2Q'!B32</f>
        <v>-504</v>
      </c>
      <c r="E38" s="2">
        <f>'Full-2009-2Q'!C32</f>
        <v>639</v>
      </c>
      <c r="F38" s="2">
        <f>'Full-2009-2Q'!D32</f>
        <v>-1127</v>
      </c>
      <c r="G38" s="2">
        <f>'Full-2009-2Q'!E32</f>
        <v>1766</v>
      </c>
    </row>
    <row r="39" spans="1:7" ht="12.75">
      <c r="A39" s="18"/>
      <c r="B39" s="20"/>
      <c r="C39" s="19"/>
      <c r="D39" s="7"/>
      <c r="E39" s="7"/>
      <c r="F39" s="7"/>
      <c r="G39" s="7"/>
    </row>
    <row r="40" spans="1:7" ht="12.75">
      <c r="A40" s="15">
        <v>5</v>
      </c>
      <c r="B40" s="17"/>
      <c r="C40" s="16" t="s">
        <v>46</v>
      </c>
      <c r="D40" s="1"/>
      <c r="E40" s="1"/>
      <c r="F40" s="1"/>
      <c r="G40" s="1"/>
    </row>
    <row r="41" spans="1:7" ht="12.75">
      <c r="A41" s="18"/>
      <c r="B41" s="20"/>
      <c r="C41" s="19" t="s">
        <v>47</v>
      </c>
      <c r="D41" s="4">
        <f>'Full-2009-2Q'!B39</f>
        <v>-1.37</v>
      </c>
      <c r="E41" s="4">
        <f>'Full-2009-2Q'!C39</f>
        <v>1.65</v>
      </c>
      <c r="F41" s="4">
        <f>'Full-2009-2Q'!D39</f>
        <v>-3.07</v>
      </c>
      <c r="G41" s="4">
        <f>'Full-2009-2Q'!E39</f>
        <v>4.56</v>
      </c>
    </row>
    <row r="42" spans="1:7" ht="12.75">
      <c r="A42" s="15">
        <v>6</v>
      </c>
      <c r="B42" s="17"/>
      <c r="C42" s="21" t="s">
        <v>55</v>
      </c>
      <c r="D42" s="37">
        <v>0</v>
      </c>
      <c r="E42" s="37">
        <v>0</v>
      </c>
      <c r="F42" s="3">
        <v>0</v>
      </c>
      <c r="G42" s="3">
        <v>0</v>
      </c>
    </row>
    <row r="43" spans="1:7" ht="12.75">
      <c r="A43" s="18"/>
      <c r="B43" s="20"/>
      <c r="C43" s="10" t="s">
        <v>56</v>
      </c>
      <c r="D43" s="5"/>
      <c r="E43" s="5"/>
      <c r="F43" s="5"/>
      <c r="G43" s="5"/>
    </row>
    <row r="44" spans="1:7" ht="12.75">
      <c r="A44" s="18"/>
      <c r="B44" s="19"/>
      <c r="C44" s="19"/>
      <c r="D44" s="19"/>
      <c r="E44" s="19"/>
      <c r="F44" s="19"/>
      <c r="G44" s="20"/>
    </row>
    <row r="45" spans="1:3" ht="12.75">
      <c r="A45" t="s">
        <v>48</v>
      </c>
      <c r="B45" t="s">
        <v>48</v>
      </c>
      <c r="C45" t="s">
        <v>48</v>
      </c>
    </row>
    <row r="46" spans="1:7" ht="12.75">
      <c r="A46" s="12"/>
      <c r="B46" s="13"/>
      <c r="C46" s="14"/>
      <c r="D46" s="13" t="s">
        <v>49</v>
      </c>
      <c r="E46" s="14"/>
      <c r="F46" s="13" t="s">
        <v>54</v>
      </c>
      <c r="G46" s="14"/>
    </row>
    <row r="47" spans="1:7" ht="12.75">
      <c r="A47" s="18"/>
      <c r="B47" s="19"/>
      <c r="C47" s="20"/>
      <c r="D47" s="19"/>
      <c r="E47" s="20"/>
      <c r="F47" s="19" t="s">
        <v>50</v>
      </c>
      <c r="G47" s="20"/>
    </row>
    <row r="48" spans="1:7" ht="12.75">
      <c r="A48" s="12"/>
      <c r="B48" s="14"/>
      <c r="C48" s="17"/>
      <c r="D48" s="16"/>
      <c r="E48" s="17"/>
      <c r="F48" s="16"/>
      <c r="G48" s="17"/>
    </row>
    <row r="49" spans="1:7" ht="12.75">
      <c r="A49" s="15">
        <v>7</v>
      </c>
      <c r="B49" s="17"/>
      <c r="C49" s="22" t="s">
        <v>51</v>
      </c>
      <c r="D49" s="16"/>
      <c r="E49" s="39">
        <f>'BS-2009-2Q'!D63</f>
        <v>1.3172066430710592</v>
      </c>
      <c r="F49" s="40"/>
      <c r="G49" s="39">
        <f>'BS-2009-2Q'!F63</f>
        <v>1.34</v>
      </c>
    </row>
    <row r="50" spans="1:7" ht="12.75">
      <c r="A50" s="18"/>
      <c r="B50" s="20"/>
      <c r="C50" s="10" t="s">
        <v>52</v>
      </c>
      <c r="D50" s="19"/>
      <c r="E50" s="20"/>
      <c r="F50" s="19"/>
      <c r="G50" s="20"/>
    </row>
    <row r="51" spans="1:7" ht="12.75">
      <c r="A51" s="18"/>
      <c r="B51" s="19"/>
      <c r="C51" s="19"/>
      <c r="D51" s="19"/>
      <c r="E51" s="19"/>
      <c r="F51" s="19"/>
      <c r="G51" s="20"/>
    </row>
    <row r="54" ht="12.75">
      <c r="H54" s="16"/>
    </row>
    <row r="55" ht="12.75">
      <c r="H55" s="16"/>
    </row>
    <row r="56" ht="12.75">
      <c r="H56" s="16"/>
    </row>
    <row r="57" ht="12.75">
      <c r="H57" s="34"/>
    </row>
    <row r="58" ht="12.75">
      <c r="H58" s="34"/>
    </row>
    <row r="59" ht="12.75">
      <c r="H59" s="34"/>
    </row>
    <row r="60" ht="12.75">
      <c r="H60" s="34"/>
    </row>
    <row r="61" ht="12.75">
      <c r="H61" s="34"/>
    </row>
    <row r="62" ht="12.75">
      <c r="H62" s="34"/>
    </row>
    <row r="63" ht="12.75">
      <c r="H63" s="34"/>
    </row>
    <row r="64" ht="12.75">
      <c r="H64" s="34"/>
    </row>
    <row r="65" ht="12.75">
      <c r="H65" s="34"/>
    </row>
    <row r="66" ht="12.75">
      <c r="H66" s="35"/>
    </row>
    <row r="67" ht="12.75">
      <c r="H67" s="35"/>
    </row>
    <row r="68" ht="12.75">
      <c r="H68" s="35"/>
    </row>
    <row r="69" ht="12.75">
      <c r="H69" s="35"/>
    </row>
    <row r="70" ht="12.75">
      <c r="H70" s="36"/>
    </row>
    <row r="71" ht="12.75">
      <c r="H71" s="36"/>
    </row>
    <row r="72" ht="12.75">
      <c r="H72" s="36"/>
    </row>
  </sheetData>
  <printOptions/>
  <pageMargins left="0.62" right="0.75" top="1" bottom="0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8"/>
  <sheetViews>
    <sheetView tabSelected="1" workbookViewId="0" topLeftCell="A1">
      <pane xSplit="3" ySplit="10" topLeftCell="D5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2" sqref="C62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102</v>
      </c>
    </row>
    <row r="2" ht="12.75">
      <c r="A2" s="6" t="s">
        <v>171</v>
      </c>
    </row>
    <row r="3" ht="12.75">
      <c r="A3" s="6" t="s">
        <v>103</v>
      </c>
    </row>
    <row r="5" spans="4:6" ht="12.75">
      <c r="D5" s="36" t="s">
        <v>104</v>
      </c>
      <c r="E5" s="36"/>
      <c r="F5" s="36" t="s">
        <v>105</v>
      </c>
    </row>
    <row r="6" spans="4:6" ht="12.75">
      <c r="D6" s="36" t="s">
        <v>106</v>
      </c>
      <c r="E6" s="36"/>
      <c r="F6" s="36" t="s">
        <v>107</v>
      </c>
    </row>
    <row r="7" spans="4:6" ht="12.75">
      <c r="D7" s="36" t="s">
        <v>108</v>
      </c>
      <c r="E7" s="36"/>
      <c r="F7" s="36" t="s">
        <v>108</v>
      </c>
    </row>
    <row r="8" spans="4:6" ht="12.75">
      <c r="D8" s="36" t="s">
        <v>109</v>
      </c>
      <c r="E8" s="36"/>
      <c r="F8" s="36" t="s">
        <v>161</v>
      </c>
    </row>
    <row r="9" spans="4:6" ht="12.75">
      <c r="D9" s="57" t="s">
        <v>168</v>
      </c>
      <c r="E9" s="57"/>
      <c r="F9" s="57" t="s">
        <v>155</v>
      </c>
    </row>
    <row r="10" spans="4:6" ht="12.75">
      <c r="D10" s="36" t="s">
        <v>13</v>
      </c>
      <c r="E10" s="36"/>
      <c r="F10" s="36" t="s">
        <v>13</v>
      </c>
    </row>
    <row r="11" spans="2:3" ht="12.75">
      <c r="B11" s="6" t="s">
        <v>110</v>
      </c>
      <c r="C11" s="6"/>
    </row>
    <row r="12" spans="2:3" ht="12.75">
      <c r="B12" s="6"/>
      <c r="C12" s="6"/>
    </row>
    <row r="13" spans="2:3" ht="12.75">
      <c r="B13" s="6" t="s">
        <v>111</v>
      </c>
      <c r="C13" s="6"/>
    </row>
    <row r="14" spans="3:7" ht="12.75">
      <c r="C14" t="s">
        <v>177</v>
      </c>
      <c r="D14" s="41">
        <v>17358</v>
      </c>
      <c r="E14" s="41"/>
      <c r="F14" s="41">
        <v>18656</v>
      </c>
      <c r="G14" s="28"/>
    </row>
    <row r="15" spans="3:7" ht="12.75">
      <c r="C15" t="s">
        <v>112</v>
      </c>
      <c r="D15" s="41">
        <v>2909</v>
      </c>
      <c r="E15" s="41"/>
      <c r="F15" s="41">
        <v>2909</v>
      </c>
      <c r="G15" s="28"/>
    </row>
    <row r="16" spans="3:7" ht="12.75">
      <c r="C16" t="s">
        <v>178</v>
      </c>
      <c r="D16" s="41">
        <v>14712</v>
      </c>
      <c r="E16" s="41"/>
      <c r="F16" s="41">
        <v>14800</v>
      </c>
      <c r="G16" s="28"/>
    </row>
    <row r="17" spans="3:7" ht="12.75">
      <c r="C17" t="s">
        <v>181</v>
      </c>
      <c r="D17" s="41">
        <v>2025</v>
      </c>
      <c r="E17" s="41"/>
      <c r="F17" s="41">
        <v>2037</v>
      </c>
      <c r="G17" s="28"/>
    </row>
    <row r="18" spans="3:7" ht="12.75">
      <c r="C18" t="s">
        <v>187</v>
      </c>
      <c r="D18" s="41">
        <v>4172</v>
      </c>
      <c r="E18" s="41"/>
      <c r="F18" s="41">
        <v>672</v>
      </c>
      <c r="G18" s="28"/>
    </row>
    <row r="19" spans="3:7" ht="12.75">
      <c r="C19" t="s">
        <v>113</v>
      </c>
      <c r="D19" s="41">
        <v>0</v>
      </c>
      <c r="E19" s="41"/>
      <c r="F19" s="42">
        <v>0</v>
      </c>
      <c r="G19" s="28"/>
    </row>
    <row r="20" spans="3:7" ht="12.75">
      <c r="C20" t="s">
        <v>114</v>
      </c>
      <c r="D20" s="41">
        <v>0</v>
      </c>
      <c r="E20" s="41"/>
      <c r="F20" s="42">
        <v>0</v>
      </c>
      <c r="G20" s="28"/>
    </row>
    <row r="21" spans="3:7" ht="12.75">
      <c r="C21" t="s">
        <v>115</v>
      </c>
      <c r="D21" s="41">
        <v>0</v>
      </c>
      <c r="E21" s="41"/>
      <c r="F21" s="42">
        <v>0</v>
      </c>
      <c r="G21" s="28"/>
    </row>
    <row r="22" spans="4:7" ht="12.75">
      <c r="D22" s="43">
        <f>SUM(D14:D21)</f>
        <v>41176</v>
      </c>
      <c r="E22" s="41"/>
      <c r="F22" s="43">
        <f>SUM(F14:F21)</f>
        <v>39074</v>
      </c>
      <c r="G22" s="28"/>
    </row>
    <row r="23" spans="2:7" ht="12.75">
      <c r="B23" s="6" t="s">
        <v>116</v>
      </c>
      <c r="D23" s="41"/>
      <c r="E23" s="41"/>
      <c r="F23" s="42"/>
      <c r="G23" s="28"/>
    </row>
    <row r="24" spans="2:7" ht="12.75">
      <c r="B24" t="s">
        <v>117</v>
      </c>
      <c r="C24" t="s">
        <v>118</v>
      </c>
      <c r="D24" s="41">
        <v>4098</v>
      </c>
      <c r="E24" s="41"/>
      <c r="F24" s="41">
        <v>3993</v>
      </c>
      <c r="G24" s="28"/>
    </row>
    <row r="25" spans="2:7" ht="12.75">
      <c r="B25" t="s">
        <v>119</v>
      </c>
      <c r="C25" t="s">
        <v>179</v>
      </c>
      <c r="D25" s="41">
        <v>4085</v>
      </c>
      <c r="E25" s="41"/>
      <c r="F25" s="41">
        <v>5652</v>
      </c>
      <c r="G25" s="28"/>
    </row>
    <row r="26" spans="2:7" ht="12.75">
      <c r="B26" t="s">
        <v>120</v>
      </c>
      <c r="C26" t="s">
        <v>121</v>
      </c>
      <c r="D26" s="41">
        <v>0</v>
      </c>
      <c r="E26" s="41"/>
      <c r="F26" s="41">
        <v>0</v>
      </c>
      <c r="G26" s="28"/>
    </row>
    <row r="27" spans="2:7" ht="12.75">
      <c r="B27" t="s">
        <v>122</v>
      </c>
      <c r="C27" t="s">
        <v>180</v>
      </c>
      <c r="D27" s="41">
        <v>520</v>
      </c>
      <c r="E27" s="41"/>
      <c r="F27" s="41">
        <v>514</v>
      </c>
      <c r="G27" s="28"/>
    </row>
    <row r="28" spans="2:7" ht="12.75">
      <c r="B28" t="s">
        <v>123</v>
      </c>
      <c r="C28" t="s">
        <v>124</v>
      </c>
      <c r="D28" s="41">
        <v>262</v>
      </c>
      <c r="E28" s="41"/>
      <c r="F28" s="41">
        <v>53</v>
      </c>
      <c r="G28" s="28"/>
    </row>
    <row r="29" spans="3:7" ht="12.75">
      <c r="C29" t="s">
        <v>125</v>
      </c>
      <c r="D29" s="94">
        <v>7446</v>
      </c>
      <c r="E29" s="41"/>
      <c r="F29" s="41">
        <v>10432</v>
      </c>
      <c r="G29" s="28"/>
    </row>
    <row r="30" spans="4:7" ht="12.75">
      <c r="D30" s="43">
        <f>SUM(D24:D29)</f>
        <v>16411</v>
      </c>
      <c r="E30" s="41"/>
      <c r="F30" s="43">
        <f>SUM(F24:F29)</f>
        <v>20644</v>
      </c>
      <c r="G30" s="28"/>
    </row>
    <row r="31" spans="4:7" ht="13.5" thickBot="1">
      <c r="D31" s="44"/>
      <c r="E31" s="41"/>
      <c r="F31" s="44"/>
      <c r="G31" s="28"/>
    </row>
    <row r="32" spans="2:7" ht="13.5" thickBot="1">
      <c r="B32" s="6" t="s">
        <v>126</v>
      </c>
      <c r="D32" s="45">
        <f>+D22+D30</f>
        <v>57587</v>
      </c>
      <c r="E32" s="46"/>
      <c r="F32" s="45">
        <f>+F22+F30</f>
        <v>59718</v>
      </c>
      <c r="G32" s="28"/>
    </row>
    <row r="33" spans="4:7" ht="12.75">
      <c r="D33" s="47"/>
      <c r="E33" s="47"/>
      <c r="F33" s="47"/>
      <c r="G33" s="28"/>
    </row>
    <row r="34" spans="4:7" ht="12.75">
      <c r="D34" s="47"/>
      <c r="E34" s="47"/>
      <c r="F34" s="47"/>
      <c r="G34" s="28"/>
    </row>
    <row r="35" spans="2:7" ht="12.75">
      <c r="B35" s="6" t="s">
        <v>127</v>
      </c>
      <c r="D35" s="47"/>
      <c r="E35" s="47"/>
      <c r="F35" s="47"/>
      <c r="G35" s="28"/>
    </row>
    <row r="36" spans="4:7" ht="12.75">
      <c r="D36" s="47"/>
      <c r="E36" s="47"/>
      <c r="F36" s="47"/>
      <c r="G36" s="28"/>
    </row>
    <row r="37" spans="3:7" ht="12.75">
      <c r="C37" s="6" t="s">
        <v>128</v>
      </c>
      <c r="D37" s="47"/>
      <c r="E37" s="47"/>
      <c r="F37" s="48"/>
      <c r="G37" s="28"/>
    </row>
    <row r="38" spans="2:7" ht="12.75">
      <c r="B38" t="s">
        <v>129</v>
      </c>
      <c r="C38" t="s">
        <v>130</v>
      </c>
      <c r="D38" s="41">
        <v>40612</v>
      </c>
      <c r="E38" s="47"/>
      <c r="F38" s="47">
        <v>40612</v>
      </c>
      <c r="G38" s="28"/>
    </row>
    <row r="39" spans="3:7" ht="12.75">
      <c r="C39" t="s">
        <v>150</v>
      </c>
      <c r="D39" s="41">
        <v>-3255</v>
      </c>
      <c r="E39" s="47"/>
      <c r="F39" s="47">
        <v>-2603</v>
      </c>
      <c r="G39" s="28"/>
    </row>
    <row r="40" spans="2:7" ht="12.75">
      <c r="B40" t="s">
        <v>131</v>
      </c>
      <c r="C40" t="s">
        <v>132</v>
      </c>
      <c r="D40" s="41">
        <v>252</v>
      </c>
      <c r="E40" s="47"/>
      <c r="F40" s="47">
        <v>252</v>
      </c>
      <c r="G40" s="28"/>
    </row>
    <row r="41" spans="2:7" ht="12.75">
      <c r="B41" t="s">
        <v>133</v>
      </c>
      <c r="C41" t="s">
        <v>183</v>
      </c>
      <c r="D41" s="41">
        <v>1538</v>
      </c>
      <c r="E41" s="47"/>
      <c r="F41" s="47">
        <v>1550</v>
      </c>
      <c r="G41" s="28"/>
    </row>
    <row r="42" spans="2:7" ht="12.75">
      <c r="B42" t="s">
        <v>134</v>
      </c>
      <c r="C42" t="s">
        <v>135</v>
      </c>
      <c r="D42" s="41">
        <v>139</v>
      </c>
      <c r="E42" s="47"/>
      <c r="F42" s="47">
        <v>151</v>
      </c>
      <c r="G42" s="28"/>
    </row>
    <row r="43" spans="2:7" ht="12.75">
      <c r="B43" t="s">
        <v>136</v>
      </c>
      <c r="C43" t="s">
        <v>182</v>
      </c>
      <c r="D43" s="94">
        <v>9095</v>
      </c>
      <c r="E43" s="47"/>
      <c r="F43" s="49">
        <v>10221</v>
      </c>
      <c r="G43" s="28"/>
    </row>
    <row r="44" spans="4:7" ht="12.75">
      <c r="D44" s="47">
        <f>SUM(D38:D43)</f>
        <v>48381</v>
      </c>
      <c r="E44" s="47"/>
      <c r="F44" s="47">
        <f>SUM(F38:F43)</f>
        <v>50183</v>
      </c>
      <c r="G44" s="28"/>
    </row>
    <row r="45" spans="3:7" ht="12.75">
      <c r="C45" t="s">
        <v>137</v>
      </c>
      <c r="D45" s="41">
        <v>614</v>
      </c>
      <c r="E45" s="47"/>
      <c r="F45" s="47">
        <v>635</v>
      </c>
      <c r="G45" s="28"/>
    </row>
    <row r="46" spans="2:7" ht="12.75">
      <c r="B46" s="6" t="s">
        <v>138</v>
      </c>
      <c r="D46" s="50">
        <f>+D44+D45</f>
        <v>48995</v>
      </c>
      <c r="E46" s="47"/>
      <c r="F46" s="50">
        <f>+F44+F45</f>
        <v>50818</v>
      </c>
      <c r="G46" s="28"/>
    </row>
    <row r="47" spans="4:7" ht="12.75">
      <c r="D47" s="47"/>
      <c r="E47" s="47"/>
      <c r="F47" s="48"/>
      <c r="G47" s="28"/>
    </row>
    <row r="48" spans="2:7" ht="12.75">
      <c r="B48" s="6" t="s">
        <v>139</v>
      </c>
      <c r="D48" s="47"/>
      <c r="E48" s="47"/>
      <c r="F48" s="48"/>
      <c r="G48" s="28"/>
    </row>
    <row r="49" spans="3:7" ht="12.75">
      <c r="C49" t="s">
        <v>184</v>
      </c>
      <c r="D49" s="41">
        <f>'[1]BS09-Q2'!$E$52</f>
        <v>1906</v>
      </c>
      <c r="E49" s="47"/>
      <c r="F49" s="47">
        <v>2290</v>
      </c>
      <c r="G49" s="28"/>
    </row>
    <row r="50" spans="3:7" ht="12.75">
      <c r="C50" t="s">
        <v>140</v>
      </c>
      <c r="D50" s="41">
        <f>'[1]BS09-Q2'!$E$53</f>
        <v>94</v>
      </c>
      <c r="E50" s="47"/>
      <c r="F50" s="47">
        <v>0</v>
      </c>
      <c r="G50" s="28"/>
    </row>
    <row r="51" spans="2:7" ht="12.75">
      <c r="B51" t="s">
        <v>141</v>
      </c>
      <c r="C51" t="s">
        <v>142</v>
      </c>
      <c r="D51" s="94">
        <f>'[1]BS09-Q2'!$E$54</f>
        <v>2674</v>
      </c>
      <c r="E51" s="47"/>
      <c r="F51" s="47">
        <v>2674</v>
      </c>
      <c r="G51" s="28"/>
    </row>
    <row r="52" spans="4:7" ht="12.75">
      <c r="D52" s="50">
        <f>SUM(D49:D51)</f>
        <v>4674</v>
      </c>
      <c r="E52" s="47"/>
      <c r="F52" s="50">
        <f>SUM(F49:F51)</f>
        <v>4964</v>
      </c>
      <c r="G52" s="28"/>
    </row>
    <row r="53" spans="4:7" ht="12.75">
      <c r="D53" s="47"/>
      <c r="E53" s="47"/>
      <c r="F53" s="47"/>
      <c r="G53" s="28"/>
    </row>
    <row r="54" spans="2:7" ht="12.75">
      <c r="B54" s="6" t="s">
        <v>143</v>
      </c>
      <c r="D54" s="47"/>
      <c r="E54" s="47"/>
      <c r="F54" s="48"/>
      <c r="G54" s="28"/>
    </row>
    <row r="55" spans="3:7" ht="12.75">
      <c r="C55" t="s">
        <v>144</v>
      </c>
      <c r="D55" s="41">
        <v>780</v>
      </c>
      <c r="E55" s="47"/>
      <c r="F55" s="47">
        <v>791</v>
      </c>
      <c r="G55" s="28"/>
    </row>
    <row r="56" spans="3:7" ht="12.75">
      <c r="C56" t="s">
        <v>185</v>
      </c>
      <c r="D56" s="41">
        <v>1188</v>
      </c>
      <c r="E56" s="47"/>
      <c r="F56" s="47">
        <v>746</v>
      </c>
      <c r="G56" s="28"/>
    </row>
    <row r="57" spans="3:7" ht="12.75">
      <c r="C57" t="s">
        <v>186</v>
      </c>
      <c r="D57" s="41">
        <v>1950</v>
      </c>
      <c r="E57" s="47"/>
      <c r="F57" s="47">
        <v>2349</v>
      </c>
      <c r="G57" s="28"/>
    </row>
    <row r="58" spans="3:7" ht="12.75">
      <c r="C58" t="s">
        <v>149</v>
      </c>
      <c r="D58" s="94">
        <v>0</v>
      </c>
      <c r="E58" s="47"/>
      <c r="F58" s="47">
        <v>50</v>
      </c>
      <c r="G58" s="28"/>
    </row>
    <row r="59" spans="4:7" ht="12.75">
      <c r="D59" s="50">
        <f>SUM(D55:D58)</f>
        <v>3918</v>
      </c>
      <c r="E59" s="47"/>
      <c r="F59" s="50">
        <f>SUM(F55:F58)</f>
        <v>3936</v>
      </c>
      <c r="G59" s="28"/>
    </row>
    <row r="60" spans="4:7" ht="13.5" thickBot="1">
      <c r="D60" s="51"/>
      <c r="E60" s="51"/>
      <c r="F60" s="51"/>
      <c r="G60" s="28"/>
    </row>
    <row r="61" spans="2:7" ht="13.5" thickBot="1">
      <c r="B61" s="6" t="s">
        <v>145</v>
      </c>
      <c r="D61" s="53">
        <f>D46+D52+D59</f>
        <v>57587</v>
      </c>
      <c r="E61" s="54"/>
      <c r="F61" s="53">
        <f>F46+F52+F59</f>
        <v>59718</v>
      </c>
      <c r="G61" s="28"/>
    </row>
    <row r="62" spans="4:7" ht="12.75">
      <c r="D62" s="51"/>
      <c r="E62" s="51"/>
      <c r="F62" s="51"/>
      <c r="G62" s="28"/>
    </row>
    <row r="63" spans="2:7" ht="12.75">
      <c r="B63" s="6" t="s">
        <v>148</v>
      </c>
      <c r="C63" s="6"/>
      <c r="D63" s="98">
        <f>'[1]BS09-Q2'!$E$66</f>
        <v>1.3172066430710592</v>
      </c>
      <c r="E63" s="52"/>
      <c r="F63" s="52">
        <v>1.34</v>
      </c>
      <c r="G63" s="28"/>
    </row>
    <row r="64" spans="4:7" ht="12.75">
      <c r="D64" s="32"/>
      <c r="E64" s="32"/>
      <c r="F64" s="32"/>
      <c r="G64" s="28"/>
    </row>
    <row r="66" ht="12.75">
      <c r="B66" t="s">
        <v>146</v>
      </c>
    </row>
    <row r="67" ht="12.75">
      <c r="B67" t="s">
        <v>162</v>
      </c>
    </row>
    <row r="68" ht="12.75">
      <c r="B68" t="s">
        <v>147</v>
      </c>
    </row>
  </sheetData>
  <printOptions/>
  <pageMargins left="1.25" right="0.25" top="1" bottom="0.5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56"/>
  <sheetViews>
    <sheetView workbookViewId="0" topLeftCell="A25">
      <selection activeCell="B33" sqref="B33"/>
    </sheetView>
  </sheetViews>
  <sheetFormatPr defaultColWidth="9.140625" defaultRowHeight="12.75"/>
  <cols>
    <col min="1" max="1" width="59.421875" style="0" customWidth="1"/>
    <col min="2" max="2" width="13.00390625" style="63" customWidth="1"/>
    <col min="3" max="3" width="13.421875" style="0" customWidth="1"/>
  </cols>
  <sheetData>
    <row r="1" ht="15">
      <c r="A1" s="24" t="s">
        <v>0</v>
      </c>
    </row>
    <row r="2" ht="15">
      <c r="A2" s="24" t="s">
        <v>8</v>
      </c>
    </row>
    <row r="3" ht="15">
      <c r="A3" s="25"/>
    </row>
    <row r="4" ht="15">
      <c r="A4" s="26" t="s">
        <v>57</v>
      </c>
    </row>
    <row r="5" ht="15">
      <c r="A5" s="27" t="s">
        <v>172</v>
      </c>
    </row>
    <row r="7" spans="2:3" ht="12.75">
      <c r="B7" s="88">
        <v>2009</v>
      </c>
      <c r="C7" s="57">
        <v>2008</v>
      </c>
    </row>
    <row r="8" spans="2:3" ht="12.75">
      <c r="B8" s="88" t="s">
        <v>173</v>
      </c>
      <c r="C8" s="57" t="str">
        <f>B8</f>
        <v>6 MONTHS</v>
      </c>
    </row>
    <row r="9" spans="2:3" ht="12.75">
      <c r="B9" s="88" t="s">
        <v>58</v>
      </c>
      <c r="C9" s="57" t="s">
        <v>58</v>
      </c>
    </row>
    <row r="10" spans="2:3" ht="15">
      <c r="B10" s="58">
        <v>39933</v>
      </c>
      <c r="C10" s="58">
        <f>+B10</f>
        <v>39933</v>
      </c>
    </row>
    <row r="11" spans="2:3" ht="12.75">
      <c r="B11" s="88" t="s">
        <v>59</v>
      </c>
      <c r="C11" s="57" t="s">
        <v>59</v>
      </c>
    </row>
    <row r="13" ht="12.75">
      <c r="A13" s="6" t="s">
        <v>60</v>
      </c>
    </row>
    <row r="14" spans="1:3" ht="12.75">
      <c r="A14" s="6" t="s">
        <v>61</v>
      </c>
      <c r="B14" s="54">
        <v>-1060</v>
      </c>
      <c r="C14" s="30">
        <v>2320</v>
      </c>
    </row>
    <row r="15" spans="1:3" ht="12.75">
      <c r="A15" s="6" t="s">
        <v>62</v>
      </c>
      <c r="B15" s="89"/>
      <c r="C15" s="28"/>
    </row>
    <row r="16" spans="2:3" ht="12.75">
      <c r="B16" s="89"/>
      <c r="C16" s="28"/>
    </row>
    <row r="17" spans="1:3" ht="12.75">
      <c r="A17" t="s">
        <v>63</v>
      </c>
      <c r="B17" s="89">
        <v>1463</v>
      </c>
      <c r="C17" s="28">
        <v>1498</v>
      </c>
    </row>
    <row r="18" spans="1:3" ht="12.75">
      <c r="A18" t="s">
        <v>64</v>
      </c>
      <c r="B18" s="89">
        <v>-24</v>
      </c>
      <c r="C18" s="28">
        <v>90</v>
      </c>
    </row>
    <row r="19" spans="2:3" ht="12.75">
      <c r="B19" s="90"/>
      <c r="C19" s="23"/>
    </row>
    <row r="20" spans="1:3" ht="12.75">
      <c r="A20" t="s">
        <v>65</v>
      </c>
      <c r="B20" s="54">
        <f>SUM(B14:B19)</f>
        <v>379</v>
      </c>
      <c r="C20" s="30">
        <f>SUM(C14:C19)</f>
        <v>3908</v>
      </c>
    </row>
    <row r="21" spans="1:3" ht="12.75">
      <c r="A21" t="s">
        <v>48</v>
      </c>
      <c r="B21" s="89"/>
      <c r="C21" s="28"/>
    </row>
    <row r="22" spans="1:3" ht="12.75">
      <c r="A22" t="s">
        <v>66</v>
      </c>
      <c r="B22" s="89"/>
      <c r="C22" s="28"/>
    </row>
    <row r="23" spans="1:3" ht="12.75">
      <c r="A23" t="s">
        <v>156</v>
      </c>
      <c r="B23" s="89">
        <v>1502</v>
      </c>
      <c r="C23" s="28">
        <v>-2163</v>
      </c>
    </row>
    <row r="24" spans="1:3" ht="12.75">
      <c r="A24" t="s">
        <v>157</v>
      </c>
      <c r="B24" s="89">
        <v>43</v>
      </c>
      <c r="C24" s="28">
        <v>-289</v>
      </c>
    </row>
    <row r="25" spans="1:3" ht="12.75">
      <c r="A25" t="s">
        <v>67</v>
      </c>
      <c r="B25" s="89">
        <v>-102</v>
      </c>
      <c r="C25" s="28">
        <v>-107</v>
      </c>
    </row>
    <row r="26" spans="1:3" ht="12.75">
      <c r="A26" t="s">
        <v>68</v>
      </c>
      <c r="B26" s="89">
        <v>-350</v>
      </c>
      <c r="C26" s="28">
        <v>-113</v>
      </c>
    </row>
    <row r="27" spans="2:3" ht="12.75">
      <c r="B27" s="89"/>
      <c r="C27" s="28">
        <v>0</v>
      </c>
    </row>
    <row r="28" spans="1:3" ht="13.5" thickBot="1">
      <c r="A28" s="6" t="s">
        <v>70</v>
      </c>
      <c r="B28" s="91">
        <f>SUM(B20:B27)</f>
        <v>1472</v>
      </c>
      <c r="C28" s="31">
        <f>SUM(C20:C27)</f>
        <v>1236</v>
      </c>
    </row>
    <row r="29" spans="2:3" ht="12.75">
      <c r="B29" s="89"/>
      <c r="C29" s="28"/>
    </row>
    <row r="30" spans="1:3" ht="12.75">
      <c r="A30" s="6" t="s">
        <v>71</v>
      </c>
      <c r="B30" s="89"/>
      <c r="C30" s="28"/>
    </row>
    <row r="31" spans="1:3" ht="12.75">
      <c r="A31" t="s">
        <v>188</v>
      </c>
      <c r="B31" s="89">
        <v>-3495</v>
      </c>
      <c r="C31" s="28">
        <v>-86</v>
      </c>
    </row>
    <row r="32" spans="1:3" ht="12.75">
      <c r="A32" t="s">
        <v>72</v>
      </c>
      <c r="B32" s="89">
        <v>-24</v>
      </c>
      <c r="C32" s="28">
        <f>-1170+1</f>
        <v>-1169</v>
      </c>
    </row>
    <row r="33" spans="2:3" ht="13.5" thickBot="1">
      <c r="B33" s="91">
        <f>SUM(B31:B32)</f>
        <v>-3519</v>
      </c>
      <c r="C33" s="31">
        <f>SUM(C31:C32)</f>
        <v>-1255</v>
      </c>
    </row>
    <row r="34" spans="2:3" ht="12.75">
      <c r="B34" s="89"/>
      <c r="C34" s="28"/>
    </row>
    <row r="35" spans="1:3" ht="12.75">
      <c r="A35" s="6" t="s">
        <v>73</v>
      </c>
      <c r="B35" s="89"/>
      <c r="C35" s="28"/>
    </row>
    <row r="36" spans="1:3" ht="12.75" hidden="1">
      <c r="A36" t="s">
        <v>74</v>
      </c>
      <c r="B36" s="89"/>
      <c r="C36" s="28">
        <v>0</v>
      </c>
    </row>
    <row r="37" spans="1:3" ht="12.75" hidden="1">
      <c r="A37" t="s">
        <v>75</v>
      </c>
      <c r="B37" s="89"/>
      <c r="C37" s="28">
        <v>0</v>
      </c>
    </row>
    <row r="38" spans="1:3" ht="12.75">
      <c r="A38" t="s">
        <v>151</v>
      </c>
      <c r="B38" s="89">
        <v>-652</v>
      </c>
      <c r="C38" s="28">
        <v>-1338</v>
      </c>
    </row>
    <row r="39" spans="1:3" ht="12.75" hidden="1">
      <c r="A39" t="s">
        <v>76</v>
      </c>
      <c r="B39" s="92">
        <v>0</v>
      </c>
      <c r="C39" s="28">
        <v>0</v>
      </c>
    </row>
    <row r="40" spans="1:3" ht="12.75">
      <c r="A40" s="63" t="s">
        <v>77</v>
      </c>
      <c r="B40" s="89">
        <v>0</v>
      </c>
      <c r="C40" s="89">
        <v>-941</v>
      </c>
    </row>
    <row r="41" spans="1:3" ht="12.75">
      <c r="A41" s="63" t="s">
        <v>69</v>
      </c>
      <c r="B41" s="89">
        <v>-293</v>
      </c>
      <c r="C41" s="89">
        <v>-468</v>
      </c>
    </row>
    <row r="42" spans="1:3" ht="12.75">
      <c r="A42" s="63"/>
      <c r="B42" s="89"/>
      <c r="C42" s="89"/>
    </row>
    <row r="43" spans="1:3" ht="13.5" thickBot="1">
      <c r="A43" s="6" t="s">
        <v>78</v>
      </c>
      <c r="B43" s="91">
        <f>SUM(B36:B42)</f>
        <v>-945</v>
      </c>
      <c r="C43" s="31">
        <f>SUM(C36:C42)</f>
        <v>-2747</v>
      </c>
    </row>
    <row r="44" spans="2:3" ht="12.75">
      <c r="B44" s="89"/>
      <c r="C44" s="28"/>
    </row>
    <row r="45" spans="1:3" ht="12.75">
      <c r="A45" s="6" t="s">
        <v>79</v>
      </c>
      <c r="B45" s="89">
        <v>7</v>
      </c>
      <c r="C45" s="28">
        <v>-8</v>
      </c>
    </row>
    <row r="46" spans="1:3" ht="12.75">
      <c r="A46" s="6"/>
      <c r="B46" s="89"/>
      <c r="C46" s="28"/>
    </row>
    <row r="47" spans="1:3" ht="12.75">
      <c r="A47" s="6" t="s">
        <v>80</v>
      </c>
      <c r="B47" s="89">
        <v>-2985</v>
      </c>
      <c r="C47" s="28">
        <f>C45+C43+C33+C28</f>
        <v>-2774</v>
      </c>
    </row>
    <row r="48" spans="2:3" ht="12.75">
      <c r="B48" s="89"/>
      <c r="C48" s="28"/>
    </row>
    <row r="49" spans="2:3" ht="12.75">
      <c r="B49" s="89"/>
      <c r="C49" s="28"/>
    </row>
    <row r="50" spans="1:3" ht="12.75">
      <c r="A50" t="s">
        <v>81</v>
      </c>
      <c r="B50" s="89">
        <v>10431</v>
      </c>
      <c r="C50" s="28">
        <f>11868-165</f>
        <v>11703</v>
      </c>
    </row>
    <row r="51" spans="2:3" ht="12.75">
      <c r="B51" s="89"/>
      <c r="C51" s="28"/>
    </row>
    <row r="52" spans="1:3" ht="13.5" thickBot="1">
      <c r="A52" s="6" t="s">
        <v>82</v>
      </c>
      <c r="B52" s="91">
        <f>B50+B47</f>
        <v>7446</v>
      </c>
      <c r="C52" s="31">
        <f>C50+C47</f>
        <v>8929</v>
      </c>
    </row>
    <row r="53" spans="2:3" ht="12.75">
      <c r="B53" s="93"/>
      <c r="C53" s="29"/>
    </row>
    <row r="55" ht="12.75">
      <c r="A55" t="s">
        <v>83</v>
      </c>
    </row>
    <row r="56" ht="12.75">
      <c r="A56" t="s">
        <v>163</v>
      </c>
    </row>
  </sheetData>
  <printOptions/>
  <pageMargins left="1.25" right="0.25" top="1" bottom="1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44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F46" sqref="F46"/>
    </sheetView>
  </sheetViews>
  <sheetFormatPr defaultColWidth="9.140625" defaultRowHeight="12.75"/>
  <cols>
    <col min="1" max="1" width="27.28125" style="63" customWidth="1"/>
    <col min="2" max="2" width="5.421875" style="63" customWidth="1"/>
    <col min="3" max="3" width="9.421875" style="63" customWidth="1"/>
    <col min="4" max="4" width="9.140625" style="63" customWidth="1"/>
    <col min="5" max="5" width="13.00390625" style="63" customWidth="1"/>
    <col min="6" max="6" width="11.7109375" style="63" customWidth="1"/>
    <col min="7" max="7" width="10.28125" style="63" customWidth="1"/>
    <col min="8" max="8" width="9.8515625" style="63" customWidth="1"/>
    <col min="9" max="9" width="9.57421875" style="63" customWidth="1"/>
    <col min="10" max="10" width="9.8515625" style="63" customWidth="1"/>
    <col min="11" max="11" width="10.140625" style="63" customWidth="1"/>
    <col min="12" max="16384" width="9.140625" style="63" customWidth="1"/>
  </cols>
  <sheetData>
    <row r="1" spans="1:12" ht="15">
      <c r="A1" s="60" t="s">
        <v>0</v>
      </c>
      <c r="B1" s="61"/>
      <c r="C1" s="62"/>
      <c r="D1" s="62"/>
      <c r="E1" s="62"/>
      <c r="F1" s="62"/>
      <c r="G1" s="62"/>
      <c r="H1" s="62"/>
      <c r="I1" s="60"/>
      <c r="K1" s="64"/>
      <c r="L1" s="65"/>
    </row>
    <row r="2" spans="1:12" ht="15">
      <c r="A2" s="60" t="s">
        <v>8</v>
      </c>
      <c r="B2" s="61"/>
      <c r="C2" s="62"/>
      <c r="D2" s="62"/>
      <c r="E2" s="62"/>
      <c r="F2" s="62"/>
      <c r="G2" s="62"/>
      <c r="H2" s="62"/>
      <c r="I2" s="60"/>
      <c r="K2" s="64"/>
      <c r="L2" s="65"/>
    </row>
    <row r="3" spans="1:12" ht="15">
      <c r="A3" s="60"/>
      <c r="B3" s="61"/>
      <c r="C3" s="62"/>
      <c r="D3" s="62"/>
      <c r="E3" s="62"/>
      <c r="F3" s="62"/>
      <c r="G3" s="62"/>
      <c r="H3" s="62"/>
      <c r="I3" s="60"/>
      <c r="K3" s="64"/>
      <c r="L3" s="65"/>
    </row>
    <row r="4" spans="1:12" ht="15">
      <c r="A4" s="60" t="s">
        <v>84</v>
      </c>
      <c r="B4" s="61"/>
      <c r="C4" s="62"/>
      <c r="D4" s="62"/>
      <c r="E4" s="62"/>
      <c r="F4" s="62"/>
      <c r="G4" s="62"/>
      <c r="H4" s="62"/>
      <c r="I4" s="60"/>
      <c r="K4" s="64"/>
      <c r="L4" s="65"/>
    </row>
    <row r="5" spans="1:12" ht="15">
      <c r="A5" s="60" t="s">
        <v>174</v>
      </c>
      <c r="B5" s="61"/>
      <c r="C5" s="62"/>
      <c r="D5" s="62"/>
      <c r="E5" s="62"/>
      <c r="F5" s="62"/>
      <c r="G5" s="62"/>
      <c r="H5" s="62"/>
      <c r="I5" s="60"/>
      <c r="K5" s="64"/>
      <c r="L5" s="65"/>
    </row>
    <row r="6" spans="1:12" ht="15">
      <c r="A6" s="62"/>
      <c r="B6" s="61"/>
      <c r="C6" s="62"/>
      <c r="D6" s="62"/>
      <c r="E6" s="62"/>
      <c r="F6" s="62"/>
      <c r="G6" s="62"/>
      <c r="H6" s="62"/>
      <c r="I6" s="60"/>
      <c r="K6" s="64"/>
      <c r="L6" s="65"/>
    </row>
    <row r="7" spans="1:12" ht="15">
      <c r="A7" s="62"/>
      <c r="B7" s="61"/>
      <c r="C7" s="62"/>
      <c r="D7" s="62"/>
      <c r="E7" s="62"/>
      <c r="F7" s="62"/>
      <c r="G7" s="62"/>
      <c r="H7" s="62"/>
      <c r="I7" s="60"/>
      <c r="K7" s="64"/>
      <c r="L7" s="65"/>
    </row>
    <row r="8" spans="1:12" ht="15">
      <c r="A8" s="62"/>
      <c r="B8" s="61"/>
      <c r="C8" s="103" t="s">
        <v>101</v>
      </c>
      <c r="D8" s="103"/>
      <c r="E8" s="103"/>
      <c r="F8" s="103"/>
      <c r="G8" s="103"/>
      <c r="H8" s="103"/>
      <c r="I8" s="103"/>
      <c r="J8" s="104" t="s">
        <v>24</v>
      </c>
      <c r="K8" s="104" t="s">
        <v>85</v>
      </c>
      <c r="L8" s="65"/>
    </row>
    <row r="9" spans="1:12" ht="15">
      <c r="A9" s="62"/>
      <c r="B9" s="61"/>
      <c r="C9" s="67"/>
      <c r="D9" s="105" t="s">
        <v>154</v>
      </c>
      <c r="E9" s="105"/>
      <c r="F9" s="105"/>
      <c r="G9" s="68" t="s">
        <v>153</v>
      </c>
      <c r="I9" s="68"/>
      <c r="J9" s="104"/>
      <c r="K9" s="104"/>
      <c r="L9" s="65"/>
    </row>
    <row r="10" spans="1:12" ht="15">
      <c r="A10" s="62"/>
      <c r="B10" s="61"/>
      <c r="C10" s="67" t="s">
        <v>86</v>
      </c>
      <c r="D10" s="67" t="s">
        <v>86</v>
      </c>
      <c r="E10" s="67" t="s">
        <v>87</v>
      </c>
      <c r="F10" s="67" t="s">
        <v>88</v>
      </c>
      <c r="G10" s="67" t="s">
        <v>93</v>
      </c>
      <c r="H10" s="67" t="s">
        <v>152</v>
      </c>
      <c r="I10" s="67"/>
      <c r="J10" s="104"/>
      <c r="K10" s="104"/>
      <c r="L10" s="65"/>
    </row>
    <row r="11" spans="1:12" ht="15">
      <c r="A11" s="62"/>
      <c r="B11" s="61"/>
      <c r="C11" s="67" t="s">
        <v>89</v>
      </c>
      <c r="D11" s="67" t="s">
        <v>90</v>
      </c>
      <c r="E11" s="67" t="s">
        <v>91</v>
      </c>
      <c r="F11" s="67" t="s">
        <v>92</v>
      </c>
      <c r="G11" s="67" t="s">
        <v>96</v>
      </c>
      <c r="H11" s="67" t="s">
        <v>86</v>
      </c>
      <c r="I11" s="67" t="s">
        <v>94</v>
      </c>
      <c r="J11" s="104"/>
      <c r="K11" s="104"/>
      <c r="L11" s="65"/>
    </row>
    <row r="12" spans="1:12" ht="15">
      <c r="A12" s="62"/>
      <c r="B12" s="61"/>
      <c r="C12" s="67"/>
      <c r="D12" s="67"/>
      <c r="E12" s="67"/>
      <c r="F12" s="67" t="s">
        <v>95</v>
      </c>
      <c r="H12" s="67"/>
      <c r="I12" s="67"/>
      <c r="J12" s="104"/>
      <c r="K12" s="104"/>
      <c r="L12" s="65"/>
    </row>
    <row r="13" spans="1:12" ht="15">
      <c r="A13" s="62"/>
      <c r="B13" s="61"/>
      <c r="C13" s="69" t="s">
        <v>59</v>
      </c>
      <c r="D13" s="69" t="s">
        <v>59</v>
      </c>
      <c r="E13" s="69" t="s">
        <v>59</v>
      </c>
      <c r="F13" s="69" t="s">
        <v>59</v>
      </c>
      <c r="G13" s="69" t="s">
        <v>59</v>
      </c>
      <c r="H13" s="69" t="s">
        <v>59</v>
      </c>
      <c r="I13" s="69" t="s">
        <v>59</v>
      </c>
      <c r="J13" s="69" t="s">
        <v>59</v>
      </c>
      <c r="K13" s="69" t="s">
        <v>59</v>
      </c>
      <c r="L13" s="65"/>
    </row>
    <row r="14" spans="1:12" ht="15">
      <c r="A14" s="62"/>
      <c r="B14" s="61"/>
      <c r="C14" s="70"/>
      <c r="D14" s="70"/>
      <c r="E14" s="70"/>
      <c r="F14" s="70"/>
      <c r="G14" s="70"/>
      <c r="H14" s="70"/>
      <c r="I14" s="67"/>
      <c r="J14" s="71"/>
      <c r="K14" s="72"/>
      <c r="L14" s="65"/>
    </row>
    <row r="15" spans="1:12" ht="15">
      <c r="A15" s="60" t="s">
        <v>175</v>
      </c>
      <c r="B15" s="61"/>
      <c r="C15" s="70"/>
      <c r="D15" s="70"/>
      <c r="E15" s="70"/>
      <c r="F15" s="70"/>
      <c r="G15" s="70"/>
      <c r="H15" s="70"/>
      <c r="I15" s="67"/>
      <c r="J15" s="71"/>
      <c r="K15" s="72"/>
      <c r="L15" s="65"/>
    </row>
    <row r="16" spans="1:12" ht="15">
      <c r="A16" s="60" t="s">
        <v>176</v>
      </c>
      <c r="B16" s="66">
        <v>2009</v>
      </c>
      <c r="C16" s="70"/>
      <c r="D16" s="70"/>
      <c r="E16" s="70"/>
      <c r="F16" s="70"/>
      <c r="G16" s="70"/>
      <c r="H16" s="70"/>
      <c r="I16" s="67"/>
      <c r="J16" s="71"/>
      <c r="K16" s="72"/>
      <c r="L16" s="65"/>
    </row>
    <row r="17" spans="1:12" ht="15">
      <c r="A17" s="60"/>
      <c r="B17" s="61"/>
      <c r="C17" s="73"/>
      <c r="D17" s="73"/>
      <c r="E17" s="73"/>
      <c r="F17" s="73"/>
      <c r="G17" s="73"/>
      <c r="H17" s="73"/>
      <c r="I17" s="74"/>
      <c r="J17" s="70"/>
      <c r="K17" s="72"/>
      <c r="L17" s="75"/>
    </row>
    <row r="18" spans="1:12" ht="15">
      <c r="A18" s="62" t="s">
        <v>97</v>
      </c>
      <c r="B18" s="66"/>
      <c r="C18" s="76">
        <v>40612</v>
      </c>
      <c r="D18" s="76">
        <v>252</v>
      </c>
      <c r="E18" s="76">
        <v>1550</v>
      </c>
      <c r="F18" s="77">
        <v>151</v>
      </c>
      <c r="G18" s="76">
        <v>10221</v>
      </c>
      <c r="H18" s="76">
        <v>-2603</v>
      </c>
      <c r="I18" s="76">
        <f>SUM(C18:H18)</f>
        <v>50183</v>
      </c>
      <c r="J18" s="76">
        <v>635</v>
      </c>
      <c r="K18" s="77">
        <f>SUM(I18:J18)</f>
        <v>50818</v>
      </c>
      <c r="L18" s="75"/>
    </row>
    <row r="19" spans="1:12" ht="15">
      <c r="A19" s="62"/>
      <c r="B19" s="66"/>
      <c r="C19" s="76"/>
      <c r="D19" s="76"/>
      <c r="E19" s="76"/>
      <c r="F19" s="77"/>
      <c r="G19" s="76"/>
      <c r="H19" s="76"/>
      <c r="I19" s="76"/>
      <c r="J19" s="76"/>
      <c r="K19" s="77"/>
      <c r="L19" s="75"/>
    </row>
    <row r="20" spans="1:12" ht="14.25">
      <c r="A20" s="62"/>
      <c r="B20" s="78"/>
      <c r="C20" s="77"/>
      <c r="D20" s="77"/>
      <c r="E20" s="77"/>
      <c r="F20" s="77"/>
      <c r="G20" s="77"/>
      <c r="H20" s="77"/>
      <c r="I20" s="77"/>
      <c r="J20" s="77"/>
      <c r="K20" s="77"/>
      <c r="L20" s="75"/>
    </row>
    <row r="21" spans="1:12" ht="14.25">
      <c r="A21" s="62" t="s">
        <v>98</v>
      </c>
      <c r="B21" s="79"/>
      <c r="C21" s="77">
        <v>0</v>
      </c>
      <c r="D21" s="77">
        <v>0</v>
      </c>
      <c r="E21" s="77">
        <v>-12</v>
      </c>
      <c r="F21" s="77">
        <v>-12</v>
      </c>
      <c r="G21" s="77">
        <v>-1126</v>
      </c>
      <c r="H21" s="77">
        <v>-652</v>
      </c>
      <c r="I21" s="77">
        <f>SUM(C21:H21)</f>
        <v>-1802</v>
      </c>
      <c r="J21" s="77">
        <v>-21</v>
      </c>
      <c r="K21" s="77">
        <f>SUM(I21:J21)</f>
        <v>-1823</v>
      </c>
      <c r="L21" s="77"/>
    </row>
    <row r="22" spans="1:12" ht="14.25">
      <c r="A22" s="62"/>
      <c r="B22" s="79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4.25">
      <c r="A23" s="62"/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5"/>
    </row>
    <row r="24" spans="1:12" ht="15" thickBot="1">
      <c r="A24" s="62" t="s">
        <v>99</v>
      </c>
      <c r="B24" s="78"/>
      <c r="C24" s="59">
        <f>SUM(C18:C23)</f>
        <v>40612</v>
      </c>
      <c r="D24" s="59">
        <f aca="true" t="shared" si="0" ref="D24:K24">SUM(D18:D23)</f>
        <v>252</v>
      </c>
      <c r="E24" s="59">
        <f t="shared" si="0"/>
        <v>1538</v>
      </c>
      <c r="F24" s="59">
        <f t="shared" si="0"/>
        <v>139</v>
      </c>
      <c r="G24" s="59">
        <f t="shared" si="0"/>
        <v>9095</v>
      </c>
      <c r="H24" s="59">
        <f>SUM(H18:H23)</f>
        <v>-3255</v>
      </c>
      <c r="I24" s="59">
        <f t="shared" si="0"/>
        <v>48381</v>
      </c>
      <c r="J24" s="59">
        <f t="shared" si="0"/>
        <v>614</v>
      </c>
      <c r="K24" s="59">
        <f t="shared" si="0"/>
        <v>48995</v>
      </c>
      <c r="L24" s="75"/>
    </row>
    <row r="25" spans="1:12" ht="14.25">
      <c r="A25" s="62"/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5"/>
    </row>
    <row r="26" spans="1:12" ht="14.25">
      <c r="A26" s="62"/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5"/>
    </row>
    <row r="27" spans="1:12" ht="15">
      <c r="A27" s="60" t="str">
        <f>A15</f>
        <v>6 months quarter</v>
      </c>
      <c r="B27" s="61"/>
      <c r="C27" s="76"/>
      <c r="D27" s="76"/>
      <c r="E27" s="76"/>
      <c r="F27" s="76"/>
      <c r="G27" s="76"/>
      <c r="H27" s="76"/>
      <c r="I27" s="68"/>
      <c r="J27" s="76"/>
      <c r="K27" s="80"/>
      <c r="L27" s="75"/>
    </row>
    <row r="28" spans="1:12" ht="15">
      <c r="A28" s="60" t="str">
        <f>A16</f>
        <v>ended 30 April </v>
      </c>
      <c r="B28" s="66">
        <v>2008</v>
      </c>
      <c r="C28" s="76"/>
      <c r="D28" s="76"/>
      <c r="E28" s="76"/>
      <c r="F28" s="76"/>
      <c r="G28" s="76"/>
      <c r="H28" s="76"/>
      <c r="I28" s="68"/>
      <c r="J28" s="76"/>
      <c r="K28" s="80"/>
      <c r="L28" s="75"/>
    </row>
    <row r="29" spans="1:12" ht="15">
      <c r="A29" s="60"/>
      <c r="B29" s="61"/>
      <c r="C29" s="81"/>
      <c r="D29" s="81"/>
      <c r="E29" s="81"/>
      <c r="F29" s="81"/>
      <c r="G29" s="81"/>
      <c r="H29" s="81"/>
      <c r="I29" s="82"/>
      <c r="J29" s="81"/>
      <c r="K29" s="83"/>
      <c r="L29" s="75"/>
    </row>
    <row r="30" spans="1:12" ht="14.25">
      <c r="A30" s="62" t="s">
        <v>97</v>
      </c>
      <c r="B30" s="61"/>
      <c r="C30" s="76">
        <v>40612</v>
      </c>
      <c r="D30" s="76">
        <v>252</v>
      </c>
      <c r="E30" s="76">
        <v>1531</v>
      </c>
      <c r="F30" s="77">
        <v>232</v>
      </c>
      <c r="G30" s="76">
        <v>8995</v>
      </c>
      <c r="H30" s="76">
        <v>-1135</v>
      </c>
      <c r="I30" s="76">
        <f>SUM(C30:H30)</f>
        <v>50487</v>
      </c>
      <c r="J30" s="76">
        <v>501</v>
      </c>
      <c r="K30" s="77">
        <f>SUM(I30:J30)</f>
        <v>50988</v>
      </c>
      <c r="L30" s="75"/>
    </row>
    <row r="31" spans="1:12" ht="14.25">
      <c r="A31" s="62"/>
      <c r="B31" s="61"/>
      <c r="C31" s="76"/>
      <c r="D31" s="76"/>
      <c r="E31" s="76"/>
      <c r="F31" s="77"/>
      <c r="G31" s="76"/>
      <c r="H31" s="76"/>
      <c r="I31" s="76"/>
      <c r="J31" s="76"/>
      <c r="K31" s="77"/>
      <c r="L31" s="75"/>
    </row>
    <row r="32" spans="1:12" ht="14.25">
      <c r="A32" s="75"/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5"/>
    </row>
    <row r="33" spans="1:12" ht="14.25">
      <c r="A33" s="62" t="s">
        <v>98</v>
      </c>
      <c r="B33" s="79"/>
      <c r="C33" s="77">
        <v>0</v>
      </c>
      <c r="D33" s="77">
        <v>0</v>
      </c>
      <c r="E33" s="77">
        <v>29</v>
      </c>
      <c r="F33" s="77">
        <v>-29</v>
      </c>
      <c r="G33" s="77">
        <v>825</v>
      </c>
      <c r="H33" s="77">
        <v>-1338</v>
      </c>
      <c r="I33" s="77">
        <f>SUM(C33:H33)</f>
        <v>-513</v>
      </c>
      <c r="J33" s="77">
        <v>-80</v>
      </c>
      <c r="K33" s="77">
        <f>SUM(I33:J33)</f>
        <v>-593</v>
      </c>
      <c r="L33" s="75"/>
    </row>
    <row r="34" spans="1:12" ht="14.25">
      <c r="A34" s="62"/>
      <c r="B34" s="79"/>
      <c r="C34" s="77"/>
      <c r="D34" s="77"/>
      <c r="E34" s="77"/>
      <c r="F34" s="77"/>
      <c r="G34" s="77"/>
      <c r="H34" s="77"/>
      <c r="I34" s="77"/>
      <c r="J34" s="77"/>
      <c r="K34" s="77"/>
      <c r="L34" s="75"/>
    </row>
    <row r="35" spans="1:12" ht="14.25">
      <c r="A35" s="75"/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5"/>
    </row>
    <row r="36" spans="1:12" ht="15" thickBot="1">
      <c r="A36" s="62" t="s">
        <v>99</v>
      </c>
      <c r="B36" s="78"/>
      <c r="C36" s="59">
        <f>SUM(C30:C35)</f>
        <v>40612</v>
      </c>
      <c r="D36" s="59">
        <f aca="true" t="shared" si="1" ref="D36:K36">SUM(D30:D35)</f>
        <v>252</v>
      </c>
      <c r="E36" s="59">
        <f>SUM(E30:E35)</f>
        <v>1560</v>
      </c>
      <c r="F36" s="59">
        <f t="shared" si="1"/>
        <v>203</v>
      </c>
      <c r="G36" s="59">
        <f t="shared" si="1"/>
        <v>9820</v>
      </c>
      <c r="H36" s="59">
        <f t="shared" si="1"/>
        <v>-2473</v>
      </c>
      <c r="I36" s="59">
        <f t="shared" si="1"/>
        <v>49974</v>
      </c>
      <c r="J36" s="59">
        <f t="shared" si="1"/>
        <v>421</v>
      </c>
      <c r="K36" s="59">
        <f t="shared" si="1"/>
        <v>50395</v>
      </c>
      <c r="L36" s="75"/>
    </row>
    <row r="37" spans="1:12" ht="15">
      <c r="A37" s="75"/>
      <c r="B37" s="78"/>
      <c r="C37" s="77"/>
      <c r="D37" s="77"/>
      <c r="E37" s="77"/>
      <c r="F37" s="77"/>
      <c r="G37" s="77"/>
      <c r="H37" s="77"/>
      <c r="I37" s="80"/>
      <c r="J37" s="77"/>
      <c r="K37" s="80"/>
      <c r="L37" s="75"/>
    </row>
    <row r="38" spans="1:12" ht="15">
      <c r="A38" s="75"/>
      <c r="B38" s="78"/>
      <c r="C38" s="77"/>
      <c r="D38" s="77"/>
      <c r="E38" s="77"/>
      <c r="F38" s="77"/>
      <c r="G38" s="77"/>
      <c r="H38" s="77"/>
      <c r="I38" s="80"/>
      <c r="J38" s="77"/>
      <c r="K38" s="80"/>
      <c r="L38" s="75"/>
    </row>
    <row r="39" spans="1:12" ht="15">
      <c r="A39" s="62"/>
      <c r="B39" s="61"/>
      <c r="C39" s="84"/>
      <c r="D39" s="84"/>
      <c r="E39" s="84"/>
      <c r="F39" s="84"/>
      <c r="G39" s="84"/>
      <c r="H39" s="84"/>
      <c r="I39" s="74"/>
      <c r="J39" s="62"/>
      <c r="K39" s="64"/>
      <c r="L39" s="75"/>
    </row>
    <row r="40" spans="1:12" ht="15">
      <c r="A40" s="60" t="s">
        <v>100</v>
      </c>
      <c r="B40" s="61"/>
      <c r="C40" s="62"/>
      <c r="D40" s="62"/>
      <c r="E40" s="62"/>
      <c r="F40" s="62"/>
      <c r="G40" s="62"/>
      <c r="H40" s="62"/>
      <c r="I40" s="60"/>
      <c r="J40" s="62"/>
      <c r="K40" s="64"/>
      <c r="L40" s="75"/>
    </row>
    <row r="41" spans="1:12" ht="15">
      <c r="A41" s="60" t="s">
        <v>164</v>
      </c>
      <c r="B41" s="61"/>
      <c r="C41" s="62"/>
      <c r="D41" s="62"/>
      <c r="E41" s="62"/>
      <c r="F41" s="62"/>
      <c r="G41" s="62"/>
      <c r="H41" s="62"/>
      <c r="I41" s="60"/>
      <c r="J41" s="62"/>
      <c r="K41" s="64"/>
      <c r="L41" s="75"/>
    </row>
    <row r="42" spans="1:12" ht="15">
      <c r="A42" s="75"/>
      <c r="B42" s="78"/>
      <c r="C42" s="77"/>
      <c r="D42" s="75"/>
      <c r="E42" s="75"/>
      <c r="F42" s="75"/>
      <c r="G42" s="75"/>
      <c r="H42" s="75"/>
      <c r="I42" s="64"/>
      <c r="J42" s="75"/>
      <c r="K42" s="64"/>
      <c r="L42" s="75"/>
    </row>
    <row r="43" spans="1:12" ht="15">
      <c r="A43" s="75"/>
      <c r="B43" s="78"/>
      <c r="C43" s="77"/>
      <c r="D43" s="75"/>
      <c r="E43" s="75"/>
      <c r="F43" s="75"/>
      <c r="G43" s="75"/>
      <c r="H43" s="75"/>
      <c r="I43" s="64"/>
      <c r="J43" s="75"/>
      <c r="K43" s="64"/>
      <c r="L43" s="75"/>
    </row>
    <row r="44" spans="1:12" ht="15">
      <c r="A44" s="75"/>
      <c r="B44" s="78"/>
      <c r="C44" s="95"/>
      <c r="D44" s="96"/>
      <c r="E44" s="96"/>
      <c r="F44" s="96"/>
      <c r="G44" s="96"/>
      <c r="H44" s="96"/>
      <c r="I44" s="97"/>
      <c r="J44" s="96"/>
      <c r="K44" s="97"/>
      <c r="L44" s="75"/>
    </row>
  </sheetData>
  <mergeCells count="4">
    <mergeCell ref="C8:I8"/>
    <mergeCell ref="J8:J12"/>
    <mergeCell ref="K8:K12"/>
    <mergeCell ref="D9:F9"/>
  </mergeCells>
  <printOptions/>
  <pageMargins left="1.21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bonnielow</cp:lastModifiedBy>
  <cp:lastPrinted>2009-06-15T06:55:50Z</cp:lastPrinted>
  <dcterms:created xsi:type="dcterms:W3CDTF">2006-09-05T07:43:47Z</dcterms:created>
  <dcterms:modified xsi:type="dcterms:W3CDTF">2009-06-24T08:33:44Z</dcterms:modified>
  <cp:category/>
  <cp:version/>
  <cp:contentType/>
  <cp:contentStatus/>
</cp:coreProperties>
</file>